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365" activeTab="0"/>
  </bookViews>
  <sheets>
    <sheet name="Premieförlust 65-67" sheetId="1" r:id="rId1"/>
    <sheet name="ink.bb" sheetId="2" r:id="rId2"/>
  </sheets>
  <definedNames/>
  <calcPr fullCalcOnLoad="1"/>
</workbook>
</file>

<file path=xl/comments1.xml><?xml version="1.0" encoding="utf-8"?>
<comments xmlns="http://schemas.openxmlformats.org/spreadsheetml/2006/main">
  <authors>
    <author>Calle</author>
  </authors>
  <commentList>
    <comment ref="L13" authorId="0">
      <text>
        <r>
          <rPr>
            <b/>
            <sz val="9"/>
            <rFont val="Tahoma"/>
            <family val="0"/>
          </rPr>
          <t xml:space="preserve">Fyll i 1 eller 2 år. </t>
        </r>
        <r>
          <rPr>
            <sz val="9"/>
            <rFont val="Tahoma"/>
            <family val="2"/>
          </rPr>
          <t xml:space="preserve">Om inget år fylls i beräknar räknaren automatiskt med 1 år. </t>
        </r>
      </text>
    </comment>
    <comment ref="G9" authorId="0">
      <text>
        <r>
          <rPr>
            <sz val="9"/>
            <rFont val="Tahoma"/>
            <family val="2"/>
          </rPr>
          <t>Ang. premieavsättning:
Lägg in den senast kända premieavsättningen som är högre än 4,5% resp. 30%</t>
        </r>
      </text>
    </comment>
    <comment ref="A10" authorId="0">
      <text>
        <r>
          <rPr>
            <sz val="9"/>
            <rFont val="Tahoma"/>
            <family val="2"/>
          </rPr>
          <t>Lägg in samma år som fastställelseåret i inkomstförlustberäkningen</t>
        </r>
      </text>
    </comment>
    <comment ref="L9" authorId="0">
      <text>
        <r>
          <rPr>
            <sz val="9"/>
            <rFont val="Tahoma"/>
            <family val="2"/>
          </rPr>
          <t>Ang. premieavsättning:
Lägg in den senast kända premieavsättningen som är högre än 4,5% resp. 30%</t>
        </r>
      </text>
    </comment>
    <comment ref="L18" authorId="0">
      <text>
        <r>
          <rPr>
            <sz val="9"/>
            <rFont val="Tahoma"/>
            <family val="2"/>
          </rPr>
          <t>Ang. premieavsättning:
Lägg in den senast kända premieavsättningen som är högre än 4,5% resp. 30%</t>
        </r>
      </text>
    </comment>
    <comment ref="L15" authorId="0">
      <text>
        <r>
          <rPr>
            <sz val="9"/>
            <rFont val="Tahoma"/>
            <family val="2"/>
          </rPr>
          <t>Lägg in samma premieunderlag som fastställelseåret i tjänstepensionsförlustberäkningen</t>
        </r>
      </text>
    </comment>
    <comment ref="G8" authorId="0">
      <text>
        <r>
          <rPr>
            <sz val="9"/>
            <rFont val="Tahoma"/>
            <family val="2"/>
          </rPr>
          <t xml:space="preserve">Lägg in samma pensionsmedförandelön som fastställelseåret i tjänstepensionsförlust-beräkningen </t>
        </r>
      </text>
    </comment>
    <comment ref="L8" authorId="0">
      <text>
        <r>
          <rPr>
            <sz val="9"/>
            <rFont val="Tahoma"/>
            <family val="2"/>
          </rPr>
          <t xml:space="preserve">Lägg in samma pensionsmedförandelön som fastställelseåret i tjänstepensionsförlust-beräkningen </t>
        </r>
      </text>
    </comment>
  </commentList>
</comments>
</file>

<file path=xl/sharedStrings.xml><?xml version="1.0" encoding="utf-8"?>
<sst xmlns="http://schemas.openxmlformats.org/spreadsheetml/2006/main" count="53" uniqueCount="38">
  <si>
    <t>Skada nr</t>
  </si>
  <si>
    <t>Namn</t>
  </si>
  <si>
    <t>Handläggare</t>
  </si>
  <si>
    <t>Oskadad lön</t>
  </si>
  <si>
    <t>Skadad lön</t>
  </si>
  <si>
    <t>År</t>
  </si>
  <si>
    <t>Oskadad</t>
  </si>
  <si>
    <t>Skadad</t>
  </si>
  <si>
    <t>lön</t>
  </si>
  <si>
    <t>7,5 ink.bb</t>
  </si>
  <si>
    <t>&lt;7,5 ink.bb</t>
  </si>
  <si>
    <t>&gt;7,5 ink.bb</t>
  </si>
  <si>
    <t>premie-</t>
  </si>
  <si>
    <t>befrielse-</t>
  </si>
  <si>
    <t>grad</t>
  </si>
  <si>
    <t>Premiebefrielsegrad</t>
  </si>
  <si>
    <t>ink bb</t>
  </si>
  <si>
    <t>underlag</t>
  </si>
  <si>
    <t>Premieunderlag</t>
  </si>
  <si>
    <t xml:space="preserve"> i avgiftsbefrielseförsäkringen</t>
  </si>
  <si>
    <t>Högre premieavsättning än 4,5% &lt;7,5 ink.bb</t>
  </si>
  <si>
    <t>Högre premieavsättning än 30% &gt;7,5 ink.bb</t>
  </si>
  <si>
    <t>Högre premieavsättning än 4,5 % &lt;7,5 ink.bb</t>
  </si>
  <si>
    <t>Högre premieavsättning än 30 % &gt;7,5 ink.bb</t>
  </si>
  <si>
    <t>Premieförlust mellan 65-67 års ålder</t>
  </si>
  <si>
    <t>premiebefriat</t>
  </si>
  <si>
    <t>Ålder</t>
  </si>
  <si>
    <t>65-67</t>
  </si>
  <si>
    <t>Summa</t>
  </si>
  <si>
    <t>65-67 år</t>
  </si>
  <si>
    <t>Avgiftsbefrielseförsäkring</t>
  </si>
  <si>
    <t xml:space="preserve">      Avgiftsbefrielseförsäkring</t>
  </si>
  <si>
    <t>Tid - antal år</t>
  </si>
  <si>
    <t>Antal år</t>
  </si>
  <si>
    <t>Fastställelseår</t>
  </si>
  <si>
    <t>&lt; 7,5 ink.bb</t>
  </si>
  <si>
    <t>premieförlust 65-67</t>
  </si>
  <si>
    <t>Summa: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</si>
</sst>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%"/>
    <numFmt numFmtId="167" formatCode="#,##0\ &quot;kr&quot;"/>
    <numFmt numFmtId="168" formatCode="#&quot; år&quot;"/>
    <numFmt numFmtId="169" formatCode="0.0"/>
    <numFmt numFmtId="170" formatCode="#.#&quot; år&quot;"/>
  </numFmts>
  <fonts count="35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14"/>
      <name val="Arial"/>
      <family val="0"/>
    </font>
    <font>
      <b/>
      <sz val="9"/>
      <color indexed="60"/>
      <name val="Arial"/>
      <family val="0"/>
    </font>
    <font>
      <b/>
      <sz val="9"/>
      <color indexed="10"/>
      <name val="Arial"/>
      <family val="0"/>
    </font>
    <font>
      <b/>
      <sz val="9"/>
      <color indexed="30"/>
      <name val="Arial"/>
      <family val="0"/>
    </font>
    <font>
      <b/>
      <u val="single"/>
      <sz val="9"/>
      <name val="Arial"/>
      <family val="0"/>
    </font>
    <font>
      <sz val="9"/>
      <color indexed="10"/>
      <name val="Arial"/>
      <family val="0"/>
    </font>
    <font>
      <sz val="9"/>
      <color indexed="30"/>
      <name val="Arial"/>
      <family val="2"/>
    </font>
    <font>
      <b/>
      <sz val="9"/>
      <color indexed="17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9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2" fillId="11" borderId="1" applyNumberFormat="0" applyFont="0" applyAlignment="0" applyProtection="0"/>
    <xf numFmtId="0" fontId="4" fillId="21" borderId="2" applyNumberFormat="0" applyAlignment="0" applyProtection="0"/>
    <xf numFmtId="0" fontId="5" fillId="13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6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9" borderId="2" applyNumberFormat="0" applyAlignment="0" applyProtection="0"/>
    <xf numFmtId="0" fontId="9" fillId="40" borderId="3" applyNumberFormat="0" applyAlignment="0" applyProtection="0"/>
    <xf numFmtId="0" fontId="10" fillId="0" borderId="4" applyNumberFormat="0" applyFill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72">
      <alignment/>
      <protection/>
    </xf>
    <xf numFmtId="0" fontId="2" fillId="0" borderId="10" xfId="72" applyFill="1" applyBorder="1" applyAlignment="1">
      <alignment horizontal="center"/>
      <protection/>
    </xf>
    <xf numFmtId="167" fontId="2" fillId="0" borderId="11" xfId="72" applyNumberFormat="1" applyFill="1" applyBorder="1" applyProtection="1">
      <alignment/>
      <protection locked="0"/>
    </xf>
    <xf numFmtId="0" fontId="2" fillId="0" borderId="12" xfId="72" applyFill="1" applyBorder="1" applyAlignment="1">
      <alignment horizontal="center"/>
      <protection/>
    </xf>
    <xf numFmtId="167" fontId="2" fillId="0" borderId="13" xfId="72" applyNumberFormat="1" applyFill="1" applyBorder="1" applyProtection="1">
      <alignment/>
      <protection locked="0"/>
    </xf>
    <xf numFmtId="0" fontId="19" fillId="22" borderId="0" xfId="0" applyFont="1" applyFill="1" applyAlignment="1">
      <alignment/>
    </xf>
    <xf numFmtId="0" fontId="20" fillId="22" borderId="0" xfId="0" applyFont="1" applyFill="1" applyAlignment="1">
      <alignment/>
    </xf>
    <xf numFmtId="0" fontId="20" fillId="0" borderId="0" xfId="0" applyFont="1" applyAlignment="1">
      <alignment/>
    </xf>
    <xf numFmtId="0" fontId="21" fillId="22" borderId="0" xfId="0" applyFont="1" applyFill="1" applyAlignment="1">
      <alignment/>
    </xf>
    <xf numFmtId="0" fontId="22" fillId="22" borderId="0" xfId="0" applyFont="1" applyFill="1" applyAlignment="1">
      <alignment/>
    </xf>
    <xf numFmtId="0" fontId="23" fillId="22" borderId="0" xfId="0" applyFont="1" applyFill="1" applyAlignment="1">
      <alignment/>
    </xf>
    <xf numFmtId="3" fontId="21" fillId="0" borderId="14" xfId="0" applyNumberFormat="1" applyFont="1" applyBorder="1" applyAlignment="1" applyProtection="1">
      <alignment horizontal="center"/>
      <protection locked="0"/>
    </xf>
    <xf numFmtId="0" fontId="20" fillId="22" borderId="0" xfId="0" applyFont="1" applyFill="1" applyAlignment="1">
      <alignment horizontal="center"/>
    </xf>
    <xf numFmtId="166" fontId="21" fillId="0" borderId="14" xfId="0" applyNumberFormat="1" applyFont="1" applyBorder="1" applyAlignment="1" applyProtection="1">
      <alignment horizontal="center"/>
      <protection locked="0"/>
    </xf>
    <xf numFmtId="0" fontId="24" fillId="22" borderId="0" xfId="0" applyFont="1" applyFill="1" applyAlignment="1">
      <alignment/>
    </xf>
    <xf numFmtId="0" fontId="21" fillId="22" borderId="0" xfId="0" applyFont="1" applyFill="1" applyAlignment="1">
      <alignment horizontal="center"/>
    </xf>
    <xf numFmtId="0" fontId="25" fillId="22" borderId="0" xfId="0" applyFont="1" applyFill="1" applyAlignment="1">
      <alignment/>
    </xf>
    <xf numFmtId="9" fontId="21" fillId="0" borderId="14" xfId="0" applyNumberFormat="1" applyFont="1" applyBorder="1" applyAlignment="1" applyProtection="1">
      <alignment horizontal="center"/>
      <protection locked="0"/>
    </xf>
    <xf numFmtId="0" fontId="26" fillId="22" borderId="0" xfId="0" applyFont="1" applyFill="1" applyAlignment="1">
      <alignment horizontal="center"/>
    </xf>
    <xf numFmtId="166" fontId="26" fillId="22" borderId="0" xfId="0" applyNumberFormat="1" applyFont="1" applyFill="1" applyAlignment="1">
      <alignment horizontal="center"/>
    </xf>
    <xf numFmtId="3" fontId="20" fillId="22" borderId="0" xfId="0" applyNumberFormat="1" applyFont="1" applyFill="1" applyAlignment="1">
      <alignment horizontal="center"/>
    </xf>
    <xf numFmtId="3" fontId="23" fillId="22" borderId="0" xfId="0" applyNumberFormat="1" applyFont="1" applyFill="1" applyAlignment="1">
      <alignment horizontal="center"/>
    </xf>
    <xf numFmtId="3" fontId="25" fillId="22" borderId="0" xfId="0" applyNumberFormat="1" applyFont="1" applyFill="1" applyAlignment="1">
      <alignment horizontal="center"/>
    </xf>
    <xf numFmtId="166" fontId="20" fillId="22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0" fontId="2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7" fillId="22" borderId="0" xfId="0" applyFont="1" applyFill="1" applyAlignment="1">
      <alignment/>
    </xf>
    <xf numFmtId="3" fontId="21" fillId="22" borderId="14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6" fillId="22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1" fillId="0" borderId="14" xfId="0" applyFont="1" applyBorder="1" applyAlignment="1" applyProtection="1">
      <alignment horizontal="center"/>
      <protection locked="0"/>
    </xf>
    <xf numFmtId="0" fontId="21" fillId="22" borderId="0" xfId="0" applyFont="1" applyFill="1" applyAlignment="1">
      <alignment horizontal="center"/>
    </xf>
    <xf numFmtId="0" fontId="27" fillId="0" borderId="0" xfId="0" applyFont="1" applyAlignment="1">
      <alignment/>
    </xf>
    <xf numFmtId="0" fontId="26" fillId="22" borderId="0" xfId="0" applyFont="1" applyFill="1" applyAlignment="1">
      <alignment horizontal="center"/>
    </xf>
    <xf numFmtId="3" fontId="21" fillId="22" borderId="0" xfId="0" applyNumberFormat="1" applyFont="1" applyFill="1" applyBorder="1" applyAlignment="1">
      <alignment horizontal="center"/>
    </xf>
    <xf numFmtId="3" fontId="21" fillId="22" borderId="0" xfId="0" applyNumberFormat="1" applyFont="1" applyFill="1" applyAlignment="1">
      <alignment horizontal="center"/>
    </xf>
    <xf numFmtId="0" fontId="20" fillId="22" borderId="0" xfId="0" applyFont="1" applyFill="1" applyBorder="1" applyAlignment="1" applyProtection="1">
      <alignment horizontal="left"/>
      <protection/>
    </xf>
    <xf numFmtId="166" fontId="21" fillId="22" borderId="0" xfId="0" applyNumberFormat="1" applyFont="1" applyFill="1" applyBorder="1" applyAlignment="1" applyProtection="1">
      <alignment horizontal="center"/>
      <protection/>
    </xf>
    <xf numFmtId="9" fontId="21" fillId="22" borderId="0" xfId="0" applyNumberFormat="1" applyFont="1" applyFill="1" applyBorder="1" applyAlignment="1" applyProtection="1">
      <alignment horizontal="center"/>
      <protection/>
    </xf>
    <xf numFmtId="3" fontId="24" fillId="22" borderId="0" xfId="0" applyNumberFormat="1" applyFont="1" applyFill="1" applyAlignment="1">
      <alignment/>
    </xf>
    <xf numFmtId="0" fontId="24" fillId="22" borderId="0" xfId="0" applyFont="1" applyFill="1" applyAlignment="1">
      <alignment/>
    </xf>
    <xf numFmtId="3" fontId="24" fillId="22" borderId="0" xfId="0" applyNumberFormat="1" applyFont="1" applyFill="1" applyAlignment="1">
      <alignment horizontal="center"/>
    </xf>
    <xf numFmtId="0" fontId="21" fillId="22" borderId="0" xfId="0" applyFont="1" applyFill="1" applyAlignment="1">
      <alignment/>
    </xf>
    <xf numFmtId="3" fontId="21" fillId="22" borderId="15" xfId="0" applyNumberFormat="1" applyFont="1" applyFill="1" applyBorder="1" applyAlignment="1">
      <alignment horizontal="center"/>
    </xf>
    <xf numFmtId="0" fontId="27" fillId="22" borderId="0" xfId="0" applyFont="1" applyFill="1" applyAlignment="1">
      <alignment/>
    </xf>
    <xf numFmtId="0" fontId="20" fillId="22" borderId="0" xfId="0" applyFont="1" applyFill="1" applyAlignment="1">
      <alignment/>
    </xf>
    <xf numFmtId="168" fontId="21" fillId="0" borderId="14" xfId="0" applyNumberFormat="1" applyFont="1" applyFill="1" applyBorder="1" applyAlignment="1" applyProtection="1">
      <alignment horizontal="center"/>
      <protection locked="0"/>
    </xf>
    <xf numFmtId="168" fontId="21" fillId="22" borderId="0" xfId="0" applyNumberFormat="1" applyFont="1" applyFill="1" applyAlignment="1">
      <alignment horizontal="center"/>
    </xf>
    <xf numFmtId="168" fontId="21" fillId="22" borderId="0" xfId="0" applyNumberFormat="1" applyFont="1" applyFill="1" applyBorder="1" applyAlignment="1" applyProtection="1">
      <alignment horizontal="center"/>
      <protection/>
    </xf>
    <xf numFmtId="0" fontId="2" fillId="0" borderId="16" xfId="72" applyBorder="1" applyAlignment="1" applyProtection="1">
      <alignment horizontal="center"/>
      <protection/>
    </xf>
    <xf numFmtId="0" fontId="2" fillId="0" borderId="17" xfId="72" applyBorder="1" applyAlignment="1" applyProtection="1">
      <alignment horizontal="center"/>
      <protection/>
    </xf>
    <xf numFmtId="0" fontId="2" fillId="0" borderId="10" xfId="72" applyFill="1" applyBorder="1" applyAlignment="1" applyProtection="1">
      <alignment horizontal="center"/>
      <protection/>
    </xf>
    <xf numFmtId="167" fontId="2" fillId="0" borderId="11" xfId="72" applyNumberFormat="1" applyFill="1" applyBorder="1" applyProtection="1">
      <alignment/>
      <protection/>
    </xf>
    <xf numFmtId="3" fontId="20" fillId="22" borderId="0" xfId="0" applyNumberFormat="1" applyFont="1" applyFill="1" applyAlignment="1">
      <alignment horizontal="center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3" fontId="20" fillId="22" borderId="0" xfId="0" applyNumberFormat="1" applyFont="1" applyFill="1" applyAlignment="1">
      <alignment/>
    </xf>
    <xf numFmtId="0" fontId="29" fillId="0" borderId="0" xfId="0" applyFont="1" applyAlignment="1">
      <alignment/>
    </xf>
    <xf numFmtId="3" fontId="24" fillId="22" borderId="0" xfId="0" applyNumberFormat="1" applyFont="1" applyFill="1" applyAlignment="1">
      <alignment/>
    </xf>
    <xf numFmtId="0" fontId="21" fillId="22" borderId="0" xfId="0" applyFont="1" applyFill="1" applyAlignment="1">
      <alignment horizontal="right"/>
    </xf>
    <xf numFmtId="166" fontId="21" fillId="0" borderId="14" xfId="0" applyNumberFormat="1" applyFont="1" applyFill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/>
      <protection locked="0"/>
    </xf>
    <xf numFmtId="0" fontId="20" fillId="0" borderId="17" xfId="0" applyFont="1" applyBorder="1" applyAlignment="1" applyProtection="1">
      <alignment horizontal="left"/>
      <protection locked="0"/>
    </xf>
  </cellXfs>
  <cellStyles count="72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 % - Dekorfärg1" xfId="27"/>
    <cellStyle name="40 % - Dekorfärg2" xfId="28"/>
    <cellStyle name="40 % - Dekorfärg3" xfId="29"/>
    <cellStyle name="40 % - Dekorfärg4" xfId="30"/>
    <cellStyle name="40 % - Dekorfärg5" xfId="31"/>
    <cellStyle name="40 % - Dekorfärg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 % - Dekorfärg1" xfId="39"/>
    <cellStyle name="60 % - Dekorfärg2" xfId="40"/>
    <cellStyle name="60 % - Dekorfärg3" xfId="41"/>
    <cellStyle name="60 % - Dekorfärg4" xfId="42"/>
    <cellStyle name="60 % - Dekorfärg5" xfId="43"/>
    <cellStyle name="60 % - Dekorfärg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nteckning" xfId="51"/>
    <cellStyle name="Beräkning" xfId="52"/>
    <cellStyle name="Bra" xfId="53"/>
    <cellStyle name="Dekorfärg1" xfId="54"/>
    <cellStyle name="Dekorfärg2" xfId="55"/>
    <cellStyle name="Dekorfärg3" xfId="56"/>
    <cellStyle name="Dekorfärg4" xfId="57"/>
    <cellStyle name="Dekorfärg5" xfId="58"/>
    <cellStyle name="Dekorfärg6" xfId="59"/>
    <cellStyle name="Dålig" xfId="60"/>
    <cellStyle name="Färg1" xfId="61"/>
    <cellStyle name="Färg2" xfId="62"/>
    <cellStyle name="Färg3" xfId="63"/>
    <cellStyle name="Färg4" xfId="64"/>
    <cellStyle name="Färg5" xfId="65"/>
    <cellStyle name="Färg6" xfId="66"/>
    <cellStyle name="Förklarande text" xfId="67"/>
    <cellStyle name="Indata" xfId="68"/>
    <cellStyle name="Kontrollcell" xfId="69"/>
    <cellStyle name="Länkad cell" xfId="70"/>
    <cellStyle name="Neutral" xfId="71"/>
    <cellStyle name="Normal_Blad2" xfId="72"/>
    <cellStyle name="Percent" xfId="73"/>
    <cellStyle name="Rubrik" xfId="74"/>
    <cellStyle name="Rubrik 1" xfId="75"/>
    <cellStyle name="Rubrik 2" xfId="76"/>
    <cellStyle name="Rubrik 3" xfId="77"/>
    <cellStyle name="Rubrik 4" xfId="78"/>
    <cellStyle name="Summa" xfId="79"/>
    <cellStyle name="Comma" xfId="80"/>
    <cellStyle name="Comma [0]" xfId="81"/>
    <cellStyle name="Utdata" xfId="82"/>
    <cellStyle name="Currency" xfId="83"/>
    <cellStyle name="Currency [0]" xfId="84"/>
    <cellStyle name="Varningstext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1</xdr:row>
      <xdr:rowOff>85725</xdr:rowOff>
    </xdr:from>
    <xdr:to>
      <xdr:col>3</xdr:col>
      <xdr:colOff>752475</xdr:colOff>
      <xdr:row>1</xdr:row>
      <xdr:rowOff>85725</xdr:rowOff>
    </xdr:to>
    <xdr:sp>
      <xdr:nvSpPr>
        <xdr:cNvPr id="1" name="Line 12"/>
        <xdr:cNvSpPr>
          <a:spLocks/>
        </xdr:cNvSpPr>
      </xdr:nvSpPr>
      <xdr:spPr>
        <a:xfrm flipH="1">
          <a:off x="3105150" y="23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115" zoomScaleNormal="115" zoomScalePageLayoutView="0" workbookViewId="0" topLeftCell="A1">
      <selection activeCell="B4" sqref="B4:D4"/>
    </sheetView>
  </sheetViews>
  <sheetFormatPr defaultColWidth="11.28125" defaultRowHeight="12.75"/>
  <cols>
    <col min="1" max="1" width="13.00390625" style="8" customWidth="1"/>
    <col min="2" max="2" width="10.28125" style="8" customWidth="1"/>
    <col min="3" max="3" width="12.00390625" style="8" customWidth="1"/>
    <col min="4" max="4" width="11.28125" style="8" customWidth="1"/>
    <col min="5" max="5" width="10.00390625" style="8" customWidth="1"/>
    <col min="6" max="6" width="10.421875" style="8" customWidth="1"/>
    <col min="7" max="7" width="11.28125" style="8" customWidth="1"/>
    <col min="8" max="8" width="9.421875" style="8" customWidth="1"/>
    <col min="9" max="9" width="8.28125" style="8" customWidth="1"/>
    <col min="10" max="10" width="11.7109375" style="8" customWidth="1"/>
    <col min="11" max="11" width="16.7109375" style="8" customWidth="1"/>
    <col min="12" max="12" width="12.421875" style="8" customWidth="1"/>
    <col min="13" max="13" width="9.28125" style="26" customWidth="1"/>
    <col min="14" max="14" width="7.8515625" style="26" customWidth="1"/>
    <col min="15" max="15" width="8.28125" style="8" customWidth="1"/>
    <col min="16" max="16384" width="11.28125" style="8" customWidth="1"/>
  </cols>
  <sheetData>
    <row r="1" spans="1:15" ht="1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O1" s="26"/>
    </row>
    <row r="2" spans="1:15" ht="15">
      <c r="A2" s="6" t="s">
        <v>24</v>
      </c>
      <c r="B2" s="7"/>
      <c r="C2" s="7"/>
      <c r="D2" s="7"/>
      <c r="E2" s="7"/>
      <c r="F2" s="10"/>
      <c r="G2" s="10"/>
      <c r="H2" s="10"/>
      <c r="I2" s="11"/>
      <c r="J2" s="7"/>
      <c r="K2" s="7"/>
      <c r="L2" s="7"/>
      <c r="O2" s="26"/>
    </row>
    <row r="3" spans="1:15" ht="1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O3" s="26"/>
    </row>
    <row r="4" spans="1:15" ht="12">
      <c r="A4" s="7" t="s">
        <v>0</v>
      </c>
      <c r="B4" s="71"/>
      <c r="C4" s="72"/>
      <c r="D4" s="73"/>
      <c r="E4" s="44"/>
      <c r="F4" s="7"/>
      <c r="G4" s="7"/>
      <c r="H4" s="10"/>
      <c r="I4" s="10"/>
      <c r="J4" s="7"/>
      <c r="K4" s="7"/>
      <c r="L4" s="7"/>
      <c r="O4" s="26"/>
    </row>
    <row r="5" spans="1:15" ht="12">
      <c r="A5" s="7" t="s">
        <v>1</v>
      </c>
      <c r="B5" s="71"/>
      <c r="C5" s="72"/>
      <c r="D5" s="73"/>
      <c r="E5" s="44"/>
      <c r="F5" s="7"/>
      <c r="G5" s="7"/>
      <c r="H5" s="7"/>
      <c r="I5" s="7"/>
      <c r="J5" s="10"/>
      <c r="K5" s="10"/>
      <c r="L5" s="10"/>
      <c r="O5" s="26"/>
    </row>
    <row r="6" spans="1:15" ht="12">
      <c r="A6" s="7" t="s">
        <v>2</v>
      </c>
      <c r="B6" s="71"/>
      <c r="C6" s="72"/>
      <c r="D6" s="73"/>
      <c r="E6" s="44"/>
      <c r="F6" s="7"/>
      <c r="G6" s="7"/>
      <c r="H6" s="7"/>
      <c r="I6" s="11"/>
      <c r="J6" s="7"/>
      <c r="K6" s="7"/>
      <c r="L6" s="7"/>
      <c r="O6" s="26"/>
    </row>
    <row r="7" spans="1:15" ht="1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O7" s="26"/>
    </row>
    <row r="8" spans="1:15" ht="12">
      <c r="A8" s="7"/>
      <c r="B8" s="7"/>
      <c r="C8" s="9" t="s">
        <v>3</v>
      </c>
      <c r="D8" s="7"/>
      <c r="E8" s="7"/>
      <c r="F8" s="7"/>
      <c r="G8" s="12"/>
      <c r="H8" s="7"/>
      <c r="I8" s="9" t="s">
        <v>4</v>
      </c>
      <c r="J8" s="7"/>
      <c r="K8" s="7"/>
      <c r="L8" s="12"/>
      <c r="O8" s="26"/>
    </row>
    <row r="9" spans="1:15" ht="12">
      <c r="A9" s="13" t="s">
        <v>34</v>
      </c>
      <c r="B9" s="7"/>
      <c r="C9" s="7" t="s">
        <v>20</v>
      </c>
      <c r="D9" s="7"/>
      <c r="E9" s="7"/>
      <c r="F9" s="7"/>
      <c r="G9" s="14"/>
      <c r="H9" s="7"/>
      <c r="I9" s="7" t="s">
        <v>22</v>
      </c>
      <c r="J9" s="7"/>
      <c r="K9" s="7"/>
      <c r="L9" s="14"/>
      <c r="O9" s="26"/>
    </row>
    <row r="10" spans="1:15" ht="12">
      <c r="A10" s="38"/>
      <c r="B10" s="7"/>
      <c r="C10" s="7" t="s">
        <v>21</v>
      </c>
      <c r="D10" s="7"/>
      <c r="E10" s="7"/>
      <c r="F10" s="7"/>
      <c r="G10" s="14"/>
      <c r="H10" s="7"/>
      <c r="I10" s="7" t="s">
        <v>23</v>
      </c>
      <c r="J10" s="7"/>
      <c r="K10" s="7"/>
      <c r="L10" s="14"/>
      <c r="O10" s="26"/>
    </row>
    <row r="11" spans="1:15" ht="12">
      <c r="A11" s="7"/>
      <c r="B11" s="7"/>
      <c r="C11" s="7"/>
      <c r="D11" s="7"/>
      <c r="E11" s="15"/>
      <c r="F11" s="7"/>
      <c r="G11" s="7"/>
      <c r="H11" s="7"/>
      <c r="I11" s="15"/>
      <c r="J11" s="7"/>
      <c r="K11" s="7"/>
      <c r="L11" s="16"/>
      <c r="O11" s="26"/>
    </row>
    <row r="12" spans="1:15" ht="12">
      <c r="A12" s="7"/>
      <c r="B12" s="7"/>
      <c r="C12" s="7"/>
      <c r="D12" s="7"/>
      <c r="E12" s="15"/>
      <c r="F12" s="7"/>
      <c r="G12" s="7"/>
      <c r="H12" s="7"/>
      <c r="I12" s="9" t="s">
        <v>30</v>
      </c>
      <c r="J12" s="7"/>
      <c r="K12" s="7"/>
      <c r="L12" s="16"/>
      <c r="O12" s="26"/>
    </row>
    <row r="13" spans="1:15" ht="12">
      <c r="A13" s="7"/>
      <c r="B13" s="7"/>
      <c r="C13" s="7"/>
      <c r="D13" s="7"/>
      <c r="E13" s="15"/>
      <c r="F13" s="7"/>
      <c r="G13" s="7"/>
      <c r="H13" s="7"/>
      <c r="I13" s="53" t="s">
        <v>32</v>
      </c>
      <c r="J13" s="7"/>
      <c r="K13" s="7"/>
      <c r="L13" s="54"/>
      <c r="O13" s="26"/>
    </row>
    <row r="14" spans="1:15" ht="12">
      <c r="A14" s="7"/>
      <c r="B14" s="29"/>
      <c r="C14" s="17"/>
      <c r="D14" s="17"/>
      <c r="E14" s="15"/>
      <c r="F14" s="15"/>
      <c r="G14" s="45"/>
      <c r="H14" s="7"/>
      <c r="I14" s="7" t="s">
        <v>18</v>
      </c>
      <c r="J14" s="7"/>
      <c r="K14" s="7"/>
      <c r="L14" s="7"/>
      <c r="O14" s="26"/>
    </row>
    <row r="15" spans="1:15" ht="12">
      <c r="A15" s="7"/>
      <c r="B15" s="29"/>
      <c r="C15" s="17"/>
      <c r="D15" s="17"/>
      <c r="E15" s="15"/>
      <c r="F15" s="15"/>
      <c r="G15" s="45"/>
      <c r="H15" s="7"/>
      <c r="I15" s="7" t="s">
        <v>19</v>
      </c>
      <c r="J15" s="7"/>
      <c r="K15" s="7"/>
      <c r="L15" s="12"/>
      <c r="O15" s="26"/>
    </row>
    <row r="16" spans="1:15" ht="12">
      <c r="A16" s="7"/>
      <c r="B16" s="29"/>
      <c r="C16" s="11"/>
      <c r="D16" s="7"/>
      <c r="E16" s="7"/>
      <c r="F16" s="7"/>
      <c r="G16" s="7"/>
      <c r="H16" s="7"/>
      <c r="I16" s="7" t="s">
        <v>15</v>
      </c>
      <c r="J16" s="7"/>
      <c r="K16" s="7"/>
      <c r="L16" s="18"/>
      <c r="O16" s="26"/>
    </row>
    <row r="17" spans="1:15" ht="12">
      <c r="A17" s="7"/>
      <c r="B17" s="29"/>
      <c r="C17" s="11"/>
      <c r="D17" s="7"/>
      <c r="E17" s="7"/>
      <c r="F17" s="7"/>
      <c r="G17" s="7"/>
      <c r="H17" s="7"/>
      <c r="I17" s="7"/>
      <c r="J17" s="7"/>
      <c r="K17" s="7"/>
      <c r="L17" s="46"/>
      <c r="O17" s="26"/>
    </row>
    <row r="18" spans="1:15" ht="12">
      <c r="A18" s="7"/>
      <c r="B18" s="7"/>
      <c r="C18" s="7"/>
      <c r="D18" s="7"/>
      <c r="E18" s="7"/>
      <c r="F18" s="7"/>
      <c r="G18" s="7"/>
      <c r="H18" s="7"/>
      <c r="I18" s="7" t="s">
        <v>22</v>
      </c>
      <c r="J18" s="7"/>
      <c r="K18" s="7"/>
      <c r="L18" s="14"/>
      <c r="O18" s="26"/>
    </row>
    <row r="19" spans="1:17" ht="12">
      <c r="A19" s="19" t="s">
        <v>6</v>
      </c>
      <c r="B19" s="7"/>
      <c r="C19" s="39" t="s">
        <v>5</v>
      </c>
      <c r="D19" s="7"/>
      <c r="E19" s="7"/>
      <c r="F19" s="7"/>
      <c r="G19" s="7"/>
      <c r="H19" s="7"/>
      <c r="I19" s="7" t="s">
        <v>23</v>
      </c>
      <c r="J19" s="7"/>
      <c r="K19" s="7"/>
      <c r="L19" s="70"/>
      <c r="O19" s="27"/>
      <c r="P19" s="28"/>
      <c r="Q19" s="28"/>
    </row>
    <row r="20" spans="1:15" ht="12">
      <c r="A20" s="19"/>
      <c r="B20" s="7"/>
      <c r="C20" s="39">
        <f>IF(A10="","",A10)</f>
      </c>
      <c r="D20" s="7"/>
      <c r="E20" s="7"/>
      <c r="F20" s="7"/>
      <c r="G20" s="7"/>
      <c r="H20" s="7"/>
      <c r="I20" s="7"/>
      <c r="J20" s="15"/>
      <c r="K20" s="15"/>
      <c r="L20" s="15"/>
      <c r="O20" s="31"/>
    </row>
    <row r="21" spans="1:16" ht="12">
      <c r="A21" s="19" t="s">
        <v>26</v>
      </c>
      <c r="B21" s="19" t="s">
        <v>8</v>
      </c>
      <c r="C21" s="19" t="s">
        <v>9</v>
      </c>
      <c r="D21" s="19" t="s">
        <v>10</v>
      </c>
      <c r="E21" s="20">
        <f>IF(G9="",4.5%,G9)</f>
        <v>0.045</v>
      </c>
      <c r="F21" s="19" t="s">
        <v>11</v>
      </c>
      <c r="G21" s="20">
        <f>IF(G10="",30%,G10)</f>
        <v>0.3</v>
      </c>
      <c r="H21" s="19" t="s">
        <v>28</v>
      </c>
      <c r="I21" s="7"/>
      <c r="J21" s="7"/>
      <c r="K21" s="39" t="s">
        <v>29</v>
      </c>
      <c r="L21" s="11"/>
      <c r="O21" s="31"/>
      <c r="P21" s="32"/>
    </row>
    <row r="22" spans="1:15" ht="12">
      <c r="A22" s="13" t="s">
        <v>27</v>
      </c>
      <c r="B22" s="21">
        <f>IF(G8="","",G8)</f>
      </c>
      <c r="C22" s="21">
        <f>IF(A10="","",VLOOKUP(A10,'ink.bb'!C3:D44,2)*7.5)</f>
      </c>
      <c r="D22" s="21">
        <f>IF(G8="","",IF(B22&lt;C22,B22,C22))</f>
      </c>
      <c r="E22" s="21">
        <f>IF(G8="","",IF(D22="",0,IF(G9="",D22*E21,D22*E21)))</f>
      </c>
      <c r="F22" s="21">
        <f>IF(G8="","",IF(B22&gt;C22,B22-C22,""))</f>
      </c>
      <c r="G22" s="21">
        <f>IF(G8="","",IF(F22="",0,F22*G21))</f>
      </c>
      <c r="H22" s="42">
        <f>IF(G8="","",IF(A22="","",G22+E22))</f>
      </c>
      <c r="I22" s="7"/>
      <c r="J22" s="7"/>
      <c r="K22" s="30">
        <f>IF(G8="",0,SUM(H22*2))</f>
        <v>0</v>
      </c>
      <c r="L22" s="13"/>
      <c r="O22" s="26"/>
    </row>
    <row r="23" spans="1:15" ht="12">
      <c r="A23" s="13"/>
      <c r="B23" s="21"/>
      <c r="C23" s="21"/>
      <c r="D23" s="21"/>
      <c r="E23" s="22"/>
      <c r="F23" s="23"/>
      <c r="G23" s="21"/>
      <c r="H23" s="11"/>
      <c r="I23" s="23"/>
      <c r="J23" s="11"/>
      <c r="K23" s="7"/>
      <c r="L23" s="7"/>
      <c r="O23" s="26"/>
    </row>
    <row r="24" spans="1:15" ht="12">
      <c r="A24" s="19" t="s">
        <v>7</v>
      </c>
      <c r="B24" s="21"/>
      <c r="C24" s="21"/>
      <c r="D24" s="21"/>
      <c r="E24" s="22"/>
      <c r="F24" s="23"/>
      <c r="G24" s="21"/>
      <c r="H24" s="11"/>
      <c r="I24" s="23"/>
      <c r="J24" s="11"/>
      <c r="K24" s="7"/>
      <c r="L24" s="7"/>
      <c r="O24" s="26"/>
    </row>
    <row r="25" spans="1:15" ht="12">
      <c r="A25" s="7"/>
      <c r="B25" s="13"/>
      <c r="C25" s="13"/>
      <c r="D25" s="13"/>
      <c r="E25" s="13"/>
      <c r="F25" s="13"/>
      <c r="G25" s="13"/>
      <c r="H25" s="7"/>
      <c r="I25" s="7"/>
      <c r="J25" s="7"/>
      <c r="K25" s="7"/>
      <c r="L25" s="7"/>
      <c r="O25" s="26"/>
    </row>
    <row r="26" spans="1:15" ht="12">
      <c r="A26" s="19" t="s">
        <v>26</v>
      </c>
      <c r="B26" s="19" t="s">
        <v>8</v>
      </c>
      <c r="C26" s="19" t="s">
        <v>9</v>
      </c>
      <c r="D26" s="19" t="s">
        <v>10</v>
      </c>
      <c r="E26" s="20">
        <f>IF(L9="",4.5%,L9)</f>
        <v>0.045</v>
      </c>
      <c r="F26" s="19" t="s">
        <v>11</v>
      </c>
      <c r="G26" s="20">
        <f>IF(L10="",30%,L10)</f>
        <v>0.3</v>
      </c>
      <c r="H26" s="41" t="s">
        <v>28</v>
      </c>
      <c r="I26" s="7"/>
      <c r="J26" s="7"/>
      <c r="K26" s="39" t="s">
        <v>29</v>
      </c>
      <c r="L26" s="7"/>
      <c r="O26" s="26"/>
    </row>
    <row r="27" spans="1:15" ht="12">
      <c r="A27" s="13" t="s">
        <v>27</v>
      </c>
      <c r="B27" s="21">
        <f>IF(L8="","",L8)</f>
      </c>
      <c r="C27" s="21">
        <f>IF(A10="","",LOOKUP(A10,'ink.bb'!C4:C44,'ink.bb'!D4:D44)*7.5)</f>
      </c>
      <c r="D27" s="21">
        <f>IF(B27&lt;C27,B27,C27)</f>
      </c>
      <c r="E27" s="21">
        <f>IF(L8="","",IF(D27="",0,D27*E26))</f>
      </c>
      <c r="F27" s="21">
        <f>IF(B27="","",IF(B27&gt;C27,B27-C27,0))</f>
      </c>
      <c r="G27" s="21">
        <f>IF(L8="","",IF(F27="",0,IF(B27&gt;C27,F27*G26,0)))</f>
      </c>
      <c r="H27" s="43">
        <f>IF(L8="","",SUM(E27+G27))</f>
      </c>
      <c r="I27" s="7"/>
      <c r="J27" s="7"/>
      <c r="K27" s="30">
        <f>IF(L8="",0,SUM((H27+H28)*2))</f>
        <v>0</v>
      </c>
      <c r="L27" s="13"/>
      <c r="O27" s="26"/>
    </row>
    <row r="28" spans="1:15" ht="12">
      <c r="A28" s="13"/>
      <c r="B28" s="21"/>
      <c r="C28" s="21"/>
      <c r="D28" s="21"/>
      <c r="E28" s="21"/>
      <c r="F28" s="21"/>
      <c r="G28" s="21"/>
      <c r="H28" s="43"/>
      <c r="I28" s="7"/>
      <c r="J28" s="47"/>
      <c r="K28" s="7"/>
      <c r="L28" s="7"/>
      <c r="O28" s="26"/>
    </row>
    <row r="29" spans="1:15" ht="12">
      <c r="A29" s="50" t="s">
        <v>31</v>
      </c>
      <c r="B29" s="7"/>
      <c r="C29" s="7"/>
      <c r="D29" s="52"/>
      <c r="E29" s="7"/>
      <c r="F29" s="7"/>
      <c r="G29" s="7"/>
      <c r="H29" s="47"/>
      <c r="I29" s="48"/>
      <c r="J29" s="47"/>
      <c r="K29" s="7"/>
      <c r="L29" s="7"/>
      <c r="O29" s="26"/>
    </row>
    <row r="30" spans="1:15" ht="12">
      <c r="A30" s="39"/>
      <c r="B30" s="19" t="s">
        <v>12</v>
      </c>
      <c r="C30" s="19" t="s">
        <v>13</v>
      </c>
      <c r="D30" s="41" t="s">
        <v>25</v>
      </c>
      <c r="E30" s="7"/>
      <c r="F30" s="7"/>
      <c r="G30" s="7"/>
      <c r="H30" s="36"/>
      <c r="I30" s="7"/>
      <c r="J30" s="7"/>
      <c r="K30" s="7"/>
      <c r="L30" s="7"/>
      <c r="O30" s="26"/>
    </row>
    <row r="31" spans="1:15" ht="12">
      <c r="A31" s="41" t="s">
        <v>33</v>
      </c>
      <c r="B31" s="19" t="s">
        <v>17</v>
      </c>
      <c r="C31" s="19" t="s">
        <v>14</v>
      </c>
      <c r="D31" s="19" t="s">
        <v>17</v>
      </c>
      <c r="E31" s="41" t="s">
        <v>9</v>
      </c>
      <c r="F31" s="41" t="s">
        <v>35</v>
      </c>
      <c r="G31" s="20">
        <f>IF(L18="",4.5%,L18)</f>
        <v>0.045</v>
      </c>
      <c r="H31" s="19" t="s">
        <v>11</v>
      </c>
      <c r="I31" s="20">
        <f>IF(L19="",30%,L19)</f>
        <v>0.3</v>
      </c>
      <c r="J31" s="41" t="s">
        <v>28</v>
      </c>
      <c r="K31" s="55">
        <f>IF(L13="",1,L13)</f>
        <v>1</v>
      </c>
      <c r="L31" s="7"/>
      <c r="O31" s="26"/>
    </row>
    <row r="32" spans="1:15" ht="12">
      <c r="A32" s="56">
        <f>IF(L13="",1,L13)</f>
        <v>1</v>
      </c>
      <c r="B32" s="21">
        <f>IF(L15="","",L15)</f>
      </c>
      <c r="C32" s="24">
        <f>IF(L16="","",L16)</f>
      </c>
      <c r="D32" s="21">
        <f>IF(B32="","",B32*C32)</f>
      </c>
      <c r="E32" s="21">
        <f>IF(A10="","",LOOKUP(A10,'ink.bb'!C4:C44,'ink.bb'!D4:D44)*7.5)</f>
      </c>
      <c r="F32" s="21">
        <f>IF(L15="","",D32-H32)</f>
      </c>
      <c r="G32" s="61">
        <f>IF(F32="","",G31*F32)</f>
      </c>
      <c r="H32" s="66">
        <f>IF(L15="","",IF(D32&gt;E32,B32-E32,MAX(L15-E32,0)))</f>
      </c>
      <c r="I32" s="21">
        <f>IF(H32="","",SUM(I31*H32))</f>
      </c>
      <c r="J32" s="43">
        <f>IF(L15="","",SUM(G32+I32))</f>
      </c>
      <c r="K32" s="30">
        <f>IF(L15="",0,SUM(J32*K31))</f>
        <v>0</v>
      </c>
      <c r="L32" s="68"/>
      <c r="O32" s="26"/>
    </row>
    <row r="33" spans="1:15" ht="12.75" thickBot="1">
      <c r="A33" s="21"/>
      <c r="B33" s="13"/>
      <c r="C33" s="21"/>
      <c r="D33" s="7"/>
      <c r="E33" s="21"/>
      <c r="F33" s="21"/>
      <c r="G33" s="53"/>
      <c r="H33" s="7"/>
      <c r="I33" s="48"/>
      <c r="J33" s="49"/>
      <c r="K33" s="42"/>
      <c r="L33" s="7"/>
      <c r="O33" s="26"/>
    </row>
    <row r="34" spans="1:15" ht="12.75" thickBot="1">
      <c r="A34" s="7"/>
      <c r="B34" s="7"/>
      <c r="C34" s="7"/>
      <c r="D34" s="7"/>
      <c r="E34" s="7"/>
      <c r="F34" s="7"/>
      <c r="G34" s="7"/>
      <c r="H34" s="69" t="s">
        <v>37</v>
      </c>
      <c r="I34" s="50" t="s">
        <v>36</v>
      </c>
      <c r="J34" s="50"/>
      <c r="K34" s="51">
        <f>MAX('Premieförlust 65-67'!K22-K27-K32,0)</f>
        <v>0</v>
      </c>
      <c r="L34" s="7"/>
      <c r="O34" s="26"/>
    </row>
    <row r="35" spans="1:15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O35" s="26"/>
    </row>
    <row r="36" spans="2:11" ht="12">
      <c r="B36" s="62"/>
      <c r="C36" s="62"/>
      <c r="D36" s="62"/>
      <c r="E36" s="62"/>
      <c r="F36" s="25"/>
      <c r="G36" s="67"/>
      <c r="H36" s="64"/>
      <c r="I36" s="64"/>
      <c r="J36" s="64"/>
      <c r="K36" s="64"/>
    </row>
    <row r="37" spans="2:11" ht="12">
      <c r="B37" s="25"/>
      <c r="C37" s="25"/>
      <c r="D37" s="25"/>
      <c r="E37" s="25"/>
      <c r="F37" s="28"/>
      <c r="G37" s="64"/>
      <c r="H37" s="64"/>
      <c r="I37" s="64"/>
      <c r="J37" s="64"/>
      <c r="K37" s="64"/>
    </row>
    <row r="38" spans="1:11" ht="12">
      <c r="A38" s="28"/>
      <c r="B38" s="25"/>
      <c r="C38" s="25"/>
      <c r="D38" s="25"/>
      <c r="E38" s="25"/>
      <c r="F38" s="28"/>
      <c r="G38" s="64"/>
      <c r="H38" s="64"/>
      <c r="I38" s="64"/>
      <c r="J38" s="64"/>
      <c r="K38" s="64"/>
    </row>
    <row r="39" spans="1:11" ht="12">
      <c r="A39" s="25"/>
      <c r="B39" s="25"/>
      <c r="C39" s="25"/>
      <c r="D39" s="63"/>
      <c r="E39" s="25"/>
      <c r="F39" s="28"/>
      <c r="G39" s="64"/>
      <c r="H39" s="64"/>
      <c r="I39" s="64"/>
      <c r="J39" s="64"/>
      <c r="K39" s="65"/>
    </row>
    <row r="40" spans="1:11" ht="12">
      <c r="A40" s="33"/>
      <c r="K40" s="37"/>
    </row>
    <row r="41" spans="1:11" ht="12">
      <c r="A41" s="32"/>
      <c r="K41" s="33"/>
    </row>
    <row r="42" ht="12">
      <c r="A42" s="32"/>
    </row>
    <row r="44" spans="1:11" ht="12">
      <c r="A44" s="34"/>
      <c r="B44" s="35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12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2">
      <c r="A46" s="35"/>
      <c r="B46" s="35"/>
      <c r="C46" s="40"/>
      <c r="D46" s="35"/>
      <c r="E46" s="35"/>
      <c r="F46" s="35"/>
      <c r="G46" s="35"/>
      <c r="H46" s="35"/>
      <c r="I46" s="35"/>
      <c r="J46" s="35"/>
      <c r="K46" s="35"/>
    </row>
    <row r="47" spans="1:11" ht="1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</row>
  </sheetData>
  <sheetProtection password="C248" sheet="1"/>
  <mergeCells count="3">
    <mergeCell ref="B4:D4"/>
    <mergeCell ref="B5:D5"/>
    <mergeCell ref="B6:D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D44"/>
  <sheetViews>
    <sheetView zoomScalePageLayoutView="0" workbookViewId="0" topLeftCell="A12">
      <selection activeCell="G27" sqref="G27"/>
    </sheetView>
  </sheetViews>
  <sheetFormatPr defaultColWidth="9.140625" defaultRowHeight="12.75"/>
  <sheetData>
    <row r="1" spans="3:4" ht="15">
      <c r="C1" s="1"/>
      <c r="D1" s="1"/>
    </row>
    <row r="2" spans="3:4" ht="15">
      <c r="C2" s="1"/>
      <c r="D2" s="1"/>
    </row>
    <row r="3" spans="3:4" ht="15">
      <c r="C3" s="57" t="s">
        <v>5</v>
      </c>
      <c r="D3" s="58" t="s">
        <v>16</v>
      </c>
    </row>
    <row r="4" spans="3:4" ht="15">
      <c r="C4" s="59">
        <v>1995</v>
      </c>
      <c r="D4" s="60">
        <v>36000</v>
      </c>
    </row>
    <row r="5" spans="3:4" ht="15">
      <c r="C5" s="59">
        <v>1996</v>
      </c>
      <c r="D5" s="60">
        <v>36800</v>
      </c>
    </row>
    <row r="6" spans="3:4" ht="15">
      <c r="C6" s="59">
        <v>1997</v>
      </c>
      <c r="D6" s="60">
        <v>37000</v>
      </c>
    </row>
    <row r="7" spans="3:4" ht="15">
      <c r="C7" s="59">
        <v>1998</v>
      </c>
      <c r="D7" s="60">
        <v>37100</v>
      </c>
    </row>
    <row r="8" spans="3:4" ht="15">
      <c r="C8" s="59">
        <v>1999</v>
      </c>
      <c r="D8" s="60">
        <v>37200</v>
      </c>
    </row>
    <row r="9" spans="3:4" ht="15">
      <c r="C9" s="59">
        <v>2000</v>
      </c>
      <c r="D9" s="60">
        <v>37300</v>
      </c>
    </row>
    <row r="10" spans="3:4" ht="15">
      <c r="C10" s="59">
        <v>2001</v>
      </c>
      <c r="D10" s="60">
        <v>37700</v>
      </c>
    </row>
    <row r="11" spans="3:4" ht="15">
      <c r="C11" s="59">
        <v>2002</v>
      </c>
      <c r="D11" s="60">
        <v>38700</v>
      </c>
    </row>
    <row r="12" spans="3:4" ht="15">
      <c r="C12" s="59">
        <v>2003</v>
      </c>
      <c r="D12" s="60">
        <v>40900</v>
      </c>
    </row>
    <row r="13" spans="3:4" ht="15">
      <c r="C13" s="59">
        <v>2004</v>
      </c>
      <c r="D13" s="60">
        <v>42300</v>
      </c>
    </row>
    <row r="14" spans="3:4" ht="15">
      <c r="C14" s="59">
        <v>2005</v>
      </c>
      <c r="D14" s="60">
        <v>43300</v>
      </c>
    </row>
    <row r="15" spans="3:4" ht="15">
      <c r="C15" s="59">
        <v>2006</v>
      </c>
      <c r="D15" s="60">
        <v>44500</v>
      </c>
    </row>
    <row r="16" spans="3:4" ht="15">
      <c r="C16" s="59">
        <v>2007</v>
      </c>
      <c r="D16" s="60">
        <v>45900</v>
      </c>
    </row>
    <row r="17" spans="3:4" ht="15">
      <c r="C17" s="59">
        <v>2008</v>
      </c>
      <c r="D17" s="60">
        <v>48000</v>
      </c>
    </row>
    <row r="18" spans="3:4" ht="15">
      <c r="C18" s="59">
        <v>2009</v>
      </c>
      <c r="D18" s="60">
        <v>50900</v>
      </c>
    </row>
    <row r="19" spans="3:4" ht="15">
      <c r="C19" s="59">
        <v>2010</v>
      </c>
      <c r="D19" s="60">
        <v>51100</v>
      </c>
    </row>
    <row r="20" spans="3:4" ht="15">
      <c r="C20" s="59">
        <v>2011</v>
      </c>
      <c r="D20" s="60">
        <v>52100</v>
      </c>
    </row>
    <row r="21" spans="3:4" ht="15">
      <c r="C21" s="59">
        <v>2012</v>
      </c>
      <c r="D21" s="60">
        <v>54600</v>
      </c>
    </row>
    <row r="22" spans="3:4" ht="15">
      <c r="C22" s="59">
        <v>2013</v>
      </c>
      <c r="D22" s="60">
        <v>56600</v>
      </c>
    </row>
    <row r="23" spans="3:4" ht="15">
      <c r="C23" s="59">
        <v>2014</v>
      </c>
      <c r="D23" s="60">
        <v>56900</v>
      </c>
    </row>
    <row r="24" spans="3:4" ht="15">
      <c r="C24" s="59">
        <v>2015</v>
      </c>
      <c r="D24" s="60">
        <v>58100</v>
      </c>
    </row>
    <row r="25" spans="3:4" ht="15">
      <c r="C25" s="59">
        <v>2016</v>
      </c>
      <c r="D25" s="60">
        <v>59300</v>
      </c>
    </row>
    <row r="26" spans="3:4" ht="15">
      <c r="C26" s="59">
        <v>2017</v>
      </c>
      <c r="D26" s="60">
        <v>61500</v>
      </c>
    </row>
    <row r="27" spans="3:4" ht="15">
      <c r="C27" s="59">
        <v>2018</v>
      </c>
      <c r="D27" s="60">
        <v>62500</v>
      </c>
    </row>
    <row r="28" spans="3:4" ht="15">
      <c r="C28" s="59">
        <v>2019</v>
      </c>
      <c r="D28" s="60">
        <v>64400</v>
      </c>
    </row>
    <row r="29" spans="3:4" ht="15">
      <c r="C29" s="59">
        <v>2020</v>
      </c>
      <c r="D29" s="60">
        <v>66800</v>
      </c>
    </row>
    <row r="30" spans="3:4" ht="15">
      <c r="C30" s="59">
        <v>2021</v>
      </c>
      <c r="D30" s="60">
        <v>68200</v>
      </c>
    </row>
    <row r="31" spans="3:4" ht="15">
      <c r="C31" s="59">
        <v>2022</v>
      </c>
      <c r="D31" s="60">
        <v>71000</v>
      </c>
    </row>
    <row r="32" spans="3:4" ht="15">
      <c r="C32" s="59">
        <v>2023</v>
      </c>
      <c r="D32" s="60">
        <v>74300</v>
      </c>
    </row>
    <row r="33" spans="3:4" ht="15">
      <c r="C33" s="2">
        <v>2024</v>
      </c>
      <c r="D33" s="3">
        <v>76200</v>
      </c>
    </row>
    <row r="34" spans="3:4" ht="15">
      <c r="C34" s="2">
        <v>2025</v>
      </c>
      <c r="D34" s="3"/>
    </row>
    <row r="35" spans="3:4" ht="15">
      <c r="C35" s="2">
        <v>2026</v>
      </c>
      <c r="D35" s="3"/>
    </row>
    <row r="36" spans="3:4" ht="15">
      <c r="C36" s="2">
        <v>2027</v>
      </c>
      <c r="D36" s="3"/>
    </row>
    <row r="37" spans="3:4" ht="15">
      <c r="C37" s="2">
        <v>2028</v>
      </c>
      <c r="D37" s="3"/>
    </row>
    <row r="38" spans="3:4" ht="15">
      <c r="C38" s="2">
        <v>2029</v>
      </c>
      <c r="D38" s="3"/>
    </row>
    <row r="39" spans="3:4" ht="15">
      <c r="C39" s="2">
        <v>2030</v>
      </c>
      <c r="D39" s="3"/>
    </row>
    <row r="40" spans="3:4" ht="15">
      <c r="C40" s="2">
        <v>2031</v>
      </c>
      <c r="D40" s="3"/>
    </row>
    <row r="41" spans="3:4" ht="15">
      <c r="C41" s="2">
        <v>2032</v>
      </c>
      <c r="D41" s="3"/>
    </row>
    <row r="42" spans="3:4" ht="15">
      <c r="C42" s="2">
        <v>2033</v>
      </c>
      <c r="D42" s="3"/>
    </row>
    <row r="43" spans="3:4" ht="15">
      <c r="C43" s="2">
        <v>2034</v>
      </c>
      <c r="D43" s="3"/>
    </row>
    <row r="44" spans="3:4" ht="15">
      <c r="C44" s="4">
        <v>2035</v>
      </c>
      <c r="D44" s="5"/>
    </row>
  </sheetData>
  <sheetProtection password="C248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Lotsholmen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Tibell</dc:creator>
  <cp:keywords/>
  <dc:description/>
  <cp:lastModifiedBy>Bexar, Pia</cp:lastModifiedBy>
  <cp:lastPrinted>2023-06-12T05:55:14Z</cp:lastPrinted>
  <dcterms:created xsi:type="dcterms:W3CDTF">2023-05-28T10:01:43Z</dcterms:created>
  <dcterms:modified xsi:type="dcterms:W3CDTF">2023-12-18T09:08:14Z</dcterms:modified>
  <cp:category/>
  <cp:version/>
  <cp:contentType/>
  <cp:contentStatus/>
</cp:coreProperties>
</file>